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7800"/>
  </bookViews>
  <sheets>
    <sheet name="جدول 04-11 Table " sheetId="1" r:id="rId1"/>
  </sheets>
  <definedNames>
    <definedName name="_xlnm.Print_Area" localSheetId="0">'جدول 04-11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s="1"/>
  <c r="D21" i="1"/>
  <c r="E19" i="1" s="1"/>
  <c r="B21" i="1"/>
  <c r="C16" i="1" s="1"/>
  <c r="H20" i="1"/>
  <c r="H19" i="1"/>
  <c r="G19" i="1"/>
  <c r="H18" i="1"/>
  <c r="E18" i="1"/>
  <c r="H17" i="1"/>
  <c r="G17" i="1"/>
  <c r="H16" i="1"/>
  <c r="G16" i="1"/>
  <c r="E16" i="1"/>
  <c r="H15" i="1"/>
  <c r="G15" i="1"/>
  <c r="H14" i="1"/>
  <c r="G14" i="1"/>
  <c r="E14" i="1"/>
  <c r="H13" i="1"/>
  <c r="G13" i="1"/>
  <c r="E13" i="1"/>
  <c r="H12" i="1"/>
  <c r="G12" i="1"/>
  <c r="E12" i="1"/>
  <c r="H11" i="1"/>
  <c r="G11" i="1"/>
  <c r="E11" i="1"/>
  <c r="H10" i="1"/>
  <c r="G10" i="1"/>
  <c r="E10" i="1"/>
  <c r="H9" i="1"/>
  <c r="G9" i="1"/>
  <c r="E9" i="1"/>
  <c r="G21" i="1" l="1"/>
  <c r="I12" i="1"/>
  <c r="I10" i="1"/>
  <c r="I16" i="1"/>
  <c r="C21" i="1"/>
  <c r="C15" i="1"/>
  <c r="C12" i="1"/>
  <c r="E15" i="1"/>
  <c r="G18" i="1"/>
  <c r="C20" i="1"/>
  <c r="E21" i="1"/>
  <c r="C10" i="1"/>
  <c r="C18" i="1"/>
  <c r="C9" i="1"/>
  <c r="C17" i="1"/>
  <c r="E20" i="1"/>
  <c r="C14" i="1"/>
  <c r="E17" i="1"/>
  <c r="C13" i="1"/>
  <c r="C11" i="1"/>
  <c r="C19" i="1"/>
  <c r="H21" i="1"/>
  <c r="I20" i="1" s="1"/>
  <c r="I19" i="1" l="1"/>
  <c r="I18" i="1"/>
  <c r="I21" i="1"/>
  <c r="I15" i="1"/>
  <c r="I17" i="1"/>
  <c r="I9" i="1"/>
  <c r="I13" i="1"/>
  <c r="I11" i="1"/>
  <c r="I14" i="1"/>
</calcChain>
</file>

<file path=xl/sharedStrings.xml><?xml version="1.0" encoding="utf-8"?>
<sst xmlns="http://schemas.openxmlformats.org/spreadsheetml/2006/main" count="49" uniqueCount="44">
  <si>
    <t>حركة المسافرين في مطار آل مكتوم الدولي حسب النوع والشهر</t>
  </si>
  <si>
    <t>Passengers' Movement at Al Maktoum International by Type and Month</t>
  </si>
  <si>
    <t>( 2018 )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</si>
  <si>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</si>
  <si>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</si>
  <si>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</si>
  <si>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</si>
  <si>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</si>
  <si>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</si>
  <si>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</si>
  <si>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</si>
  <si>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</si>
  <si>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</si>
  <si>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</si>
  <si>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</si>
  <si>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</si>
  <si>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</si>
  <si>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</si>
  <si>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</si>
  <si>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</si>
  <si>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</si>
  <si>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</si>
  <si>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</si>
  <si>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</si>
  <si>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</si>
  <si>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</si>
  <si>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</si>
  <si>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</si>
  <si>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</si>
  <si>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</si>
  <si>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</si>
  <si>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</si>
  <si>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</si>
  <si>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</si>
  <si>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</si>
  <si>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</si>
  <si>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</si>
  <si>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</si>
  <si>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</si>
  <si>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</si>
  <si>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
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</si>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</sst>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1019175</xdr:colOff>
      <xdr:row>1</xdr:row>
      <xdr:rowOff>171450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33525" y="66675"/>
          <a:ext cx="1819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933450</xdr:colOff>
      <xdr:row>0</xdr:row>
      <xdr:rowOff>95250</xdr:rowOff>
    </xdr:from>
    <xdr:to>
      <xdr:col>9</xdr:col>
      <xdr:colOff>742950</xdr:colOff>
      <xdr:row>1</xdr:row>
      <xdr:rowOff>200025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04175" y="95250"/>
          <a:ext cx="1428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rightToLeft="1" tabSelected="1" view="pageBreakPreview" zoomScaleNormal="75" workbookViewId="0">
      <selection activeCell="F9" sqref="F9"/>
    </sheetView>
  </sheetViews>
  <sheetFormatPr defaultColWidth="9" defaultRowHeight="18.75"/>
  <cols>
    <col min="1" max="1" width="12" style="1" customWidth="1"/>
    <col min="2" max="2" width="16.42578125" style="1" customWidth="1"/>
    <col min="3" max="3" width="9" style="1" bestFit="1" customWidth="1"/>
    <col min="4" max="4" width="13.85546875" style="1" customWidth="1"/>
    <col min="5" max="5" width="9" style="1" bestFit="1" customWidth="1"/>
    <col min="6" max="6" width="15.5703125" style="1" customWidth="1"/>
    <col min="7" max="7" width="9.42578125" style="1" bestFit="1" customWidth="1"/>
    <col min="8" max="8" width="16.42578125" style="1" customWidth="1"/>
    <col min="9" max="9" width="7.85546875" style="1" bestFit="1" customWidth="1"/>
    <col min="10" max="10" width="12.42578125" style="1" customWidth="1"/>
    <col min="11" max="33" width="9" style="1"/>
    <col min="34" max="16384" width="9" style="2"/>
  </cols>
  <sheetData>
    <row r="1" spans="1:33" ht="39.75" customHeight="1"/>
    <row r="2" spans="1:33" s="5" customFormat="1" ht="20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1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0.2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18.7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17.2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4.75" customHeight="1">
      <c r="A9" s="26" t="s">
        <v>16</v>
      </c>
      <c r="B9" s="27">
        <v>57542</v>
      </c>
      <c r="C9" s="28">
        <f>B9/B21*100</f>
        <v>13.066264595150617</v>
      </c>
      <c r="D9" s="27">
        <v>59026</v>
      </c>
      <c r="E9" s="28">
        <f>D9/D21*100</f>
        <v>13.043872191001924</v>
      </c>
      <c r="F9" s="27">
        <v>3481</v>
      </c>
      <c r="G9" s="28">
        <f>F9/F21*100</f>
        <v>47.704536110730437</v>
      </c>
      <c r="H9" s="29">
        <f>SUM(B9,D9,F9)</f>
        <v>120049</v>
      </c>
      <c r="I9" s="30">
        <f>H9/H21*100</f>
        <v>13.335784635004144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4.75" customHeight="1">
      <c r="A10" s="32" t="s">
        <v>18</v>
      </c>
      <c r="B10" s="33">
        <v>46786</v>
      </c>
      <c r="C10" s="34">
        <f>B10/B21*100</f>
        <v>10.623861793971653</v>
      </c>
      <c r="D10" s="33">
        <v>46207</v>
      </c>
      <c r="E10" s="34">
        <f>D10/D21*100</f>
        <v>10.211062960892251</v>
      </c>
      <c r="F10" s="33">
        <v>1233</v>
      </c>
      <c r="G10" s="34">
        <f>F10/F21*100</f>
        <v>16.897355077429079</v>
      </c>
      <c r="H10" s="35">
        <f t="shared" ref="H10:H20" si="0">SUM(B10,D10,F10)</f>
        <v>94226</v>
      </c>
      <c r="I10" s="36">
        <f>H10/H21*100</f>
        <v>10.467206249264054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4.75" customHeight="1">
      <c r="A11" s="26" t="s">
        <v>20</v>
      </c>
      <c r="B11" s="27">
        <v>59042</v>
      </c>
      <c r="C11" s="28">
        <f>B11/B21*100</f>
        <v>13.406874877947983</v>
      </c>
      <c r="D11" s="27">
        <v>59284</v>
      </c>
      <c r="E11" s="28">
        <f>D11/D21*100</f>
        <v>13.100886371621964</v>
      </c>
      <c r="F11" s="27">
        <v>1854</v>
      </c>
      <c r="G11" s="28">
        <f>F11/F21*100</f>
        <v>25.407701795258326</v>
      </c>
      <c r="H11" s="29">
        <f t="shared" si="0"/>
        <v>120180</v>
      </c>
      <c r="I11" s="30">
        <f>H11/H21*100</f>
        <v>13.350336924379194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4.75" customHeight="1">
      <c r="A12" s="32" t="s">
        <v>22</v>
      </c>
      <c r="B12" s="33">
        <v>46679</v>
      </c>
      <c r="C12" s="34">
        <f>B12/B21*100</f>
        <v>10.599564927132107</v>
      </c>
      <c r="D12" s="33">
        <v>50691</v>
      </c>
      <c r="E12" s="34">
        <f>D12/D21*100</f>
        <v>11.201960580660701</v>
      </c>
      <c r="F12" s="33">
        <v>166</v>
      </c>
      <c r="G12" s="34">
        <f>F12/F21*100</f>
        <v>2.2749074962313278</v>
      </c>
      <c r="H12" s="35">
        <f t="shared" si="0"/>
        <v>97536</v>
      </c>
      <c r="I12" s="36">
        <f>H12/H21*100</f>
        <v>10.83490149988558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4.75" customHeight="1">
      <c r="A13" s="26" t="s">
        <v>24</v>
      </c>
      <c r="B13" s="27">
        <v>20170</v>
      </c>
      <c r="C13" s="28">
        <f>B13/B21*100</f>
        <v>4.580072936015223</v>
      </c>
      <c r="D13" s="27">
        <v>28503</v>
      </c>
      <c r="E13" s="28">
        <f>D13/D21*100</f>
        <v>6.2987410473372387</v>
      </c>
      <c r="F13" s="27">
        <v>0</v>
      </c>
      <c r="G13" s="28">
        <f>F13/F21*100</f>
        <v>0</v>
      </c>
      <c r="H13" s="29">
        <f t="shared" si="0"/>
        <v>48673</v>
      </c>
      <c r="I13" s="30">
        <f>H13/H21*100</f>
        <v>5.4068975629914178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4.75" customHeight="1">
      <c r="A14" s="32" t="s">
        <v>26</v>
      </c>
      <c r="B14" s="33">
        <v>15604</v>
      </c>
      <c r="C14" s="34">
        <f>B14/B21*100</f>
        <v>3.5432552351800464</v>
      </c>
      <c r="D14" s="33">
        <v>21545</v>
      </c>
      <c r="E14" s="34">
        <f>D14/D21*100</f>
        <v>4.7611260521657659</v>
      </c>
      <c r="F14" s="33">
        <v>0</v>
      </c>
      <c r="G14" s="34">
        <f>F14/F21*100</f>
        <v>0</v>
      </c>
      <c r="H14" s="35">
        <f t="shared" si="0"/>
        <v>37149</v>
      </c>
      <c r="I14" s="36">
        <f>H14/H21*100</f>
        <v>4.1267404427006387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4.75" customHeight="1">
      <c r="A15" s="26" t="s">
        <v>28</v>
      </c>
      <c r="B15" s="27">
        <v>17331</v>
      </c>
      <c r="C15" s="28">
        <f>B15/B21*100</f>
        <v>3.9354112074407448</v>
      </c>
      <c r="D15" s="27">
        <v>24238</v>
      </c>
      <c r="E15" s="28">
        <f>D15/D21*100</f>
        <v>5.3562391855369613</v>
      </c>
      <c r="F15" s="27">
        <v>0</v>
      </c>
      <c r="G15" s="28">
        <f>F15/F21*100</f>
        <v>0</v>
      </c>
      <c r="H15" s="29">
        <f t="shared" si="0"/>
        <v>41569</v>
      </c>
      <c r="I15" s="30">
        <f>H15/H21*100</f>
        <v>4.6177413513855781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4.75" customHeight="1">
      <c r="A16" s="32" t="s">
        <v>30</v>
      </c>
      <c r="B16" s="33">
        <v>18903</v>
      </c>
      <c r="C16" s="34">
        <f>B16/B21*100</f>
        <v>4.2923707838123821</v>
      </c>
      <c r="D16" s="33">
        <v>20887</v>
      </c>
      <c r="E16" s="34">
        <f>D16/D21*100</f>
        <v>4.6157177930650422</v>
      </c>
      <c r="F16" s="33">
        <v>0</v>
      </c>
      <c r="G16" s="34">
        <f>F16/F21*100</f>
        <v>0</v>
      </c>
      <c r="H16" s="35">
        <f t="shared" si="0"/>
        <v>39790</v>
      </c>
      <c r="I16" s="36">
        <f>H16/H21*100</f>
        <v>4.4201190399488119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4.75" customHeight="1">
      <c r="A17" s="26" t="s">
        <v>32</v>
      </c>
      <c r="B17" s="27">
        <v>21151</v>
      </c>
      <c r="C17" s="28">
        <f>B17/B21*100</f>
        <v>4.8028320609646995</v>
      </c>
      <c r="D17" s="27">
        <v>16853</v>
      </c>
      <c r="E17" s="28">
        <f>D17/D21*100</f>
        <v>3.7242635115873584</v>
      </c>
      <c r="F17" s="27">
        <v>0</v>
      </c>
      <c r="G17" s="28">
        <f>F17/F21*100</f>
        <v>0</v>
      </c>
      <c r="H17" s="29">
        <f t="shared" si="0"/>
        <v>38004</v>
      </c>
      <c r="I17" s="30">
        <f>H17/H21*100</f>
        <v>4.2217191252629966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4.75" customHeight="1">
      <c r="A18" s="32" t="s">
        <v>34</v>
      </c>
      <c r="B18" s="33">
        <v>25526</v>
      </c>
      <c r="C18" s="34">
        <f>B18/B21*100</f>
        <v>5.796278719123678</v>
      </c>
      <c r="D18" s="33">
        <v>18338</v>
      </c>
      <c r="E18" s="34">
        <f>D18/D21*100</f>
        <v>4.052426527946893</v>
      </c>
      <c r="F18" s="33">
        <v>0</v>
      </c>
      <c r="G18" s="34">
        <f>F18/F21*100</f>
        <v>0</v>
      </c>
      <c r="H18" s="35">
        <f t="shared" si="0"/>
        <v>43864</v>
      </c>
      <c r="I18" s="36">
        <f>H18/H21*100</f>
        <v>4.8726841308950659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4.75" customHeight="1">
      <c r="A19" s="26" t="s">
        <v>36</v>
      </c>
      <c r="B19" s="27">
        <v>50634</v>
      </c>
      <c r="C19" s="28">
        <f>B19/B21*100</f>
        <v>11.497640706107823</v>
      </c>
      <c r="D19" s="27">
        <v>49106</v>
      </c>
      <c r="E19" s="28">
        <f>D19/D21*100</f>
        <v>10.851699044680997</v>
      </c>
      <c r="F19" s="27">
        <v>563</v>
      </c>
      <c r="G19" s="28">
        <f>F19/F21*100</f>
        <v>7.7154995203508294</v>
      </c>
      <c r="H19" s="29">
        <f t="shared" si="0"/>
        <v>100303</v>
      </c>
      <c r="I19" s="30">
        <f>H19/H21*100</f>
        <v>11.142276955616628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4.75" customHeight="1">
      <c r="A20" s="32" t="s">
        <v>38</v>
      </c>
      <c r="B20" s="33">
        <v>61018</v>
      </c>
      <c r="C20" s="34">
        <f>B20/B21*100</f>
        <v>13.855572157153043</v>
      </c>
      <c r="D20" s="33">
        <v>57841</v>
      </c>
      <c r="E20" s="34">
        <f>D20/D21*100</f>
        <v>12.782004733502902</v>
      </c>
      <c r="F20" s="33">
        <v>0</v>
      </c>
      <c r="G20" s="34">
        <f>F20/F21*100</f>
        <v>0</v>
      </c>
      <c r="H20" s="35">
        <f t="shared" si="0"/>
        <v>118859</v>
      </c>
      <c r="I20" s="36">
        <f>H20/H21*100</f>
        <v>13.203592082665891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2" customFormat="1" ht="22.5" customHeight="1">
      <c r="A21" s="38" t="s">
        <v>10</v>
      </c>
      <c r="B21" s="39">
        <f>SUM(B9:B20)</f>
        <v>440386</v>
      </c>
      <c r="C21" s="40">
        <f>SUM(B21/$B$21*100)</f>
        <v>100</v>
      </c>
      <c r="D21" s="39">
        <f>SUM(D9:D20)</f>
        <v>452519</v>
      </c>
      <c r="E21" s="40">
        <f>SUM(D21/$D$21*100)</f>
        <v>100</v>
      </c>
      <c r="F21" s="39">
        <f>SUM(F9:F20)</f>
        <v>7297</v>
      </c>
      <c r="G21" s="40">
        <f>SUM(G9:G20)</f>
        <v>99.999999999999986</v>
      </c>
      <c r="H21" s="39">
        <f>SUM(B21,D21,F21)</f>
        <v>900202</v>
      </c>
      <c r="I21" s="40">
        <f>SUM(H21/$H$21*100)</f>
        <v>100</v>
      </c>
      <c r="J21" s="41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2" customFormat="1" ht="5.25" customHeight="1">
      <c r="A22" s="43"/>
      <c r="B22" s="44"/>
      <c r="C22" s="45"/>
      <c r="D22" s="44"/>
      <c r="E22" s="46"/>
      <c r="F22" s="44"/>
      <c r="G22" s="46"/>
      <c r="H22" s="44"/>
      <c r="I22" s="46"/>
      <c r="J22" s="4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0" customFormat="1" ht="33" customHeight="1">
      <c r="A23" s="47" t="s">
        <v>40</v>
      </c>
      <c r="B23" s="47"/>
      <c r="C23" s="47"/>
      <c r="D23" s="47"/>
      <c r="E23" s="48"/>
      <c r="F23" s="49" t="s">
        <v>41</v>
      </c>
      <c r="G23" s="49"/>
      <c r="H23" s="49"/>
      <c r="I23" s="49"/>
      <c r="J23" s="49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 s="55" customFormat="1" ht="15" customHeight="1">
      <c r="A24" s="51" t="s">
        <v>42</v>
      </c>
      <c r="B24" s="52"/>
      <c r="C24" s="52"/>
      <c r="D24" s="52"/>
      <c r="E24" s="52"/>
      <c r="F24" s="53"/>
      <c r="G24" s="53"/>
      <c r="H24" s="53"/>
      <c r="I24" s="53"/>
      <c r="J24" s="54" t="s">
        <v>43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 s="9" customFormat="1">
      <c r="A25" s="1"/>
      <c r="B25" s="1"/>
      <c r="C25" s="1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6"/>
      <c r="C26" s="56"/>
      <c r="D26" s="56"/>
      <c r="E26" s="56"/>
      <c r="F26" s="56"/>
      <c r="G26" s="56"/>
      <c r="H26" s="56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6"/>
      <c r="C27" s="56"/>
      <c r="D27" s="56"/>
      <c r="E27" s="56"/>
      <c r="F27" s="56"/>
      <c r="G27" s="56"/>
      <c r="H27" s="56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آل مكتوم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58385162-891A-4056-A7EE-1444F61E09D3}"/>
</file>

<file path=customXml/itemProps2.xml><?xml version="1.0" encoding="utf-8"?>
<ds:datastoreItem xmlns:ds="http://schemas.openxmlformats.org/officeDocument/2006/customXml" ds:itemID="{0E969D3B-2CC1-48BE-B716-052E89127C3C}"/>
</file>

<file path=customXml/itemProps3.xml><?xml version="1.0" encoding="utf-8"?>
<ds:datastoreItem xmlns:ds="http://schemas.openxmlformats.org/officeDocument/2006/customXml" ds:itemID="{696DEAF5-4AD4-4302-B367-897BA9D30401}"/>
</file>

<file path=customXml/itemProps4.xml><?xml version="1.0" encoding="utf-8"?>
<ds:datastoreItem xmlns:ds="http://schemas.openxmlformats.org/officeDocument/2006/customXml" ds:itemID="{C5E8AFB2-6914-4713-A607-3C3D420FA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Al Maktoum International by Type and Month</dc:title>
  <dc:creator>Afaf Kamal Mahmood</dc:creator>
  <cp:lastModifiedBy>Afaf Kamal Mahmood</cp:lastModifiedBy>
  <dcterms:created xsi:type="dcterms:W3CDTF">2019-11-06T07:38:28Z</dcterms:created>
  <dcterms:modified xsi:type="dcterms:W3CDTF">2019-11-06T07:38:45Z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